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ongoing work - FIND\Program managment MALRIA FEVER\Manuscripts\2_Submitted\Pathogen Prioritisation\BMC ID submission\Revision\"/>
    </mc:Choice>
  </mc:AlternateContent>
  <bookViews>
    <workbookView xWindow="0" yWindow="0" windowWidth="19200" windowHeight="6440"/>
  </bookViews>
  <sheets>
    <sheet name="Sheet1" sheetId="1" r:id="rId1"/>
  </sheets>
  <definedNames>
    <definedName name="_xlnm._FilterDatabase" localSheetId="0" hidden="1">Sheet1!$B$1:$Y$34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32" i="1" l="1"/>
  <c r="N7" i="1"/>
  <c r="N17" i="1"/>
  <c r="N10" i="1"/>
  <c r="N29" i="1"/>
  <c r="N33" i="1"/>
  <c r="N3" i="1"/>
  <c r="N2" i="1"/>
  <c r="N4" i="1"/>
  <c r="N27" i="1"/>
  <c r="N12" i="1"/>
  <c r="N21" i="1"/>
  <c r="N8" i="1"/>
  <c r="N23" i="1"/>
  <c r="N13" i="1"/>
  <c r="N9" i="1"/>
  <c r="N20" i="1"/>
  <c r="N30" i="1"/>
  <c r="V4" i="1"/>
  <c r="V18" i="1"/>
  <c r="V19" i="1"/>
  <c r="V25" i="1"/>
  <c r="V6" i="1"/>
  <c r="V16" i="1"/>
  <c r="V11" i="1"/>
  <c r="V32" i="1"/>
  <c r="V14" i="1"/>
  <c r="V5" i="1"/>
  <c r="V27" i="1"/>
  <c r="V12" i="1"/>
  <c r="V3" i="1"/>
  <c r="V7" i="1"/>
  <c r="V24" i="1"/>
  <c r="V10" i="1"/>
  <c r="V21" i="1"/>
  <c r="V15" i="1"/>
  <c r="V26" i="1"/>
  <c r="V17" i="1"/>
  <c r="V13" i="1"/>
  <c r="V33" i="1"/>
  <c r="V23" i="1"/>
  <c r="V8" i="1"/>
  <c r="V29" i="1"/>
  <c r="V22" i="1"/>
  <c r="V28" i="1"/>
  <c r="V9" i="1"/>
  <c r="V31" i="1"/>
  <c r="V30" i="1"/>
  <c r="V20" i="1"/>
  <c r="V34" i="1"/>
  <c r="V2" i="1"/>
  <c r="A17" i="1"/>
  <c r="A18" i="1"/>
  <c r="A19" i="1"/>
  <c r="A20" i="1"/>
  <c r="A21" i="1"/>
  <c r="A22" i="1"/>
  <c r="A23" i="1"/>
</calcChain>
</file>

<file path=xl/comments1.xml><?xml version="1.0" encoding="utf-8"?>
<comments xmlns="http://schemas.openxmlformats.org/spreadsheetml/2006/main">
  <authors>
    <author>Isabela Ribeiro</author>
  </authors>
  <commentList>
    <comment ref="R10" authorId="0" shapeId="0">
      <text>
        <r>
          <rPr>
            <b/>
            <sz val="9"/>
            <color rgb="FF000000"/>
            <rFont val="Tahoma"/>
            <family val="2"/>
          </rPr>
          <t xml:space="preserve">Isabela Ribeiro:
</t>
        </r>
        <r>
          <rPr>
            <sz val="9"/>
            <color rgb="FF000000"/>
            <rFont val="Tahoma"/>
            <family val="2"/>
          </rPr>
          <t>with my scoring, there is a majority of 0 now. I have not altered what was here before</t>
        </r>
        <r>
          <rPr>
            <b/>
            <sz val="9"/>
            <color rgb="FF000000"/>
            <rFont val="Tahoma"/>
            <family val="2"/>
          </rPr>
          <t>.</t>
        </r>
      </text>
    </comment>
    <comment ref="R15" authorId="0" shapeId="0">
      <text>
        <r>
          <rPr>
            <b/>
            <sz val="9"/>
            <color rgb="FF000000"/>
            <rFont val="Tahoma"/>
            <family val="2"/>
          </rPr>
          <t>Isabela Ribeiro: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with my score, we would have a tie of 0.5 and 0. in previous examples, we considered the highest score. No change was made, but it is to be considered.</t>
        </r>
      </text>
    </comment>
    <comment ref="Q21" authorId="0" shapeId="0">
      <text>
        <r>
          <rPr>
            <b/>
            <sz val="9"/>
            <color rgb="FF000000"/>
            <rFont val="Tahoma"/>
            <family val="2"/>
          </rPr>
          <t>Isabela Ribeiro: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equal number 
</t>
        </r>
        <r>
          <rPr>
            <sz val="9"/>
            <color rgb="FF000000"/>
            <rFont val="Tahoma"/>
            <family val="2"/>
          </rPr>
          <t>0.5 and 1. In other cases, the highest impact score was taken</t>
        </r>
      </text>
    </comment>
  </commentList>
</comments>
</file>

<file path=xl/sharedStrings.xml><?xml version="1.0" encoding="utf-8"?>
<sst xmlns="http://schemas.openxmlformats.org/spreadsheetml/2006/main" count="121" uniqueCount="91">
  <si>
    <t>Coxiella</t>
  </si>
  <si>
    <t>Dengue</t>
  </si>
  <si>
    <t>Chikungunya</t>
  </si>
  <si>
    <t>Malaria</t>
  </si>
  <si>
    <t>Yellow fever</t>
  </si>
  <si>
    <t>Influenza</t>
  </si>
  <si>
    <t>Borrelia</t>
  </si>
  <si>
    <t>Leptospirosis</t>
  </si>
  <si>
    <t>Histoplasmosis</t>
  </si>
  <si>
    <t>Streptococcus pneuomiae</t>
  </si>
  <si>
    <t>Staphylococcus aureus</t>
  </si>
  <si>
    <t>Eschericia coli</t>
  </si>
  <si>
    <t>Klebsiella spp</t>
  </si>
  <si>
    <t>Enterobacter spp</t>
  </si>
  <si>
    <t>Citrobacter spp</t>
  </si>
  <si>
    <t>Proteus mirabiis</t>
  </si>
  <si>
    <t>Haemophilus infuenzae</t>
  </si>
  <si>
    <t>Neisseria meningitidis</t>
  </si>
  <si>
    <t>Acinetobacter spp</t>
  </si>
  <si>
    <t>Pseudomonas spp</t>
  </si>
  <si>
    <t>Burkholderia spp</t>
  </si>
  <si>
    <t>Cryptococcus spp (invasive)</t>
  </si>
  <si>
    <t>Shigella spp (invasive)</t>
  </si>
  <si>
    <t>Mycobacteria tubercolosis (invasive)</t>
  </si>
  <si>
    <t>Mycobacteria avium (invasive)</t>
  </si>
  <si>
    <t>Scrub typhus</t>
  </si>
  <si>
    <t>West Nile</t>
  </si>
  <si>
    <t>Brucella spp</t>
  </si>
  <si>
    <t>East Africa (% of investigated)</t>
  </si>
  <si>
    <t>North Africa  (% of investigated)</t>
  </si>
  <si>
    <t>West Africa  (% of investigated)</t>
  </si>
  <si>
    <t>South Central Asia  (% of investigated)</t>
  </si>
  <si>
    <t>South East Asia  (% of investigated)</t>
  </si>
  <si>
    <t>Western Asia  (% of investigated)</t>
  </si>
  <si>
    <t>Peds  (% of investigated)</t>
  </si>
  <si>
    <t>All regions  (% of investigated)</t>
  </si>
  <si>
    <t>typhoidal salmonella</t>
  </si>
  <si>
    <t>non-typhoidal salmonella</t>
  </si>
  <si>
    <t>Prasad et al. 2015</t>
  </si>
  <si>
    <t>Rickettsial spp</t>
  </si>
  <si>
    <t>Annual death</t>
  </si>
  <si>
    <t>Mortality (%)</t>
  </si>
  <si>
    <t>References</t>
  </si>
  <si>
    <t>Date accessed</t>
  </si>
  <si>
    <t>&lt;10000</t>
  </si>
  <si>
    <t>&lt;1000</t>
  </si>
  <si>
    <t>severity AHP</t>
  </si>
  <si>
    <t>Prevalence AHP - global reports</t>
  </si>
  <si>
    <t>Prevalence AHP - Prasad</t>
  </si>
  <si>
    <t>Annual cases</t>
  </si>
  <si>
    <t>#</t>
  </si>
  <si>
    <t>DALY</t>
  </si>
  <si>
    <t>|| GDB report lancet 2015 (other neglected NTDs)</t>
  </si>
  <si>
    <t>Cutler et al. 2006, estimations/assumption || GDB report lancet 2015 (other neglected NTDs)</t>
  </si>
  <si>
    <t>https://www.ncbi.nlm.nih.gov/pmc/articles/PMC3939474/, use of medium mortality rate assuming hospitalisation || GDB report lancet 2015 (other neglected NTDs)</t>
  </si>
  <si>
    <t>|| GBD Lancet 2015 (other infectious diseases)</t>
  </si>
  <si>
    <t>https://www.ncbi.nlm.nih.gov/pmc/articles/PMC2615391/ || GBD Lancet 2015 (other infectious diseases)</t>
  </si>
  <si>
    <t>REF || GBD Lancet 2015 (other infectious diseases)</t>
  </si>
  <si>
    <t>NO DATA FOUND</t>
  </si>
  <si>
    <t>Peds based on % of investigated in Prasad et al)</t>
  </si>
  <si>
    <t>Burden of disease (DALYs)</t>
  </si>
  <si>
    <t>Public health impact</t>
  </si>
  <si>
    <t>http://www.who.int/features/factfiles/malaria/en/.                         http://www.who.int/malaria/en/||GBD 2015 Lancet</t>
  </si>
  <si>
    <t>http://www.who.int/mediacentre/factsheets/fs104/en/.              http://www.who.int/mediacentre/factsheets/fs104/en/||GBD 2015 Lancet (HIV/TB)</t>
  </si>
  <si>
    <t>https://www.ncbi.nlm.nih.gov/pmc/articles/PMC4120697/      http://www.who.int/csr/sars/country/table2004_04_21/en/||GBD 2015 Lancet</t>
  </si>
  <si>
    <t>https://wwwnc.cdc.gov/travel/yellowbook/2018/infectious-diseases-related-to-travel/salmonellosis-nontyphoidal                                       Majowicz et al. 2010 NOTE: Gastroenteritis ||GBD 2015 Lancet</t>
  </si>
  <si>
    <t>https://www.cdc.gov/fungal/pdf/at-a-glance-508c.pdf                                REF ||GBD 2015 Lancet (HIV other co-infections)</t>
  </si>
  <si>
    <t>http://www.who.int/mediacentre/factsheets/fs100/en/                              ||GBD 2015 Lancet</t>
  </si>
  <si>
    <t>https://www.sciencedirect.com/science/article/pii/S120197120900318X            || GDB report lancet 2015 (other neglected NTDs)</t>
  </si>
  <si>
    <t>https://www.ncbi.nlm.nih.gov/pmc/articles/PMC4746747/                          https://www.ncbi.nlm.nih.gov/pubmed/27571754 || GDB report lancet 2015 (other neglected NTDs)</t>
  </si>
  <si>
    <t>https://www.omicsonline.org/open-access/economic-burden-and-healthcare-resource-utilization-associated-withmultidrug-resistant-acinetobacter-baumannii-a-structured-review-2376-0419-1000155.php?aid=73614</t>
  </si>
  <si>
    <t>20.0</t>
  </si>
  <si>
    <t>http://www.amjmed.com/article/S0002-9343(09)00524-5/fulltext                           || GBD Lancet 2015 (other infectious diseases)</t>
  </si>
  <si>
    <t>http://www.who.int/mediacentre/factsheets/fs386/en/                                   || GBD Lancet 2015 (encephalitis)</t>
  </si>
  <si>
    <t>https://ecdc.europa.eu/en/invasive-haemophilus-influenzae-disease/facts                           ||GBD 2015 Lancet (meningitis)</t>
  </si>
  <si>
    <t>13.0</t>
  </si>
  <si>
    <t>https://www.ncbi.nlm.nih.gov/pmc/articles/PMC3346297/                                           || GBD Lancet 2015 (other infectious diseases)</t>
  </si>
  <si>
    <t>&gt;265.000</t>
  </si>
  <si>
    <t>https://edition.cnn.com/2013/06/28/health/e-coli-outbreaks-fast-facts/index.html                             || GBD Lancet 2015 (other infectious diseases)</t>
  </si>
  <si>
    <t>http://www1.paho.org/hq/dmdocuments/2009/Carga%20de%20neumo%20en%20ninos%20menores%20de%205.pdf,       http://www.who.int/ith/diseases/pneumococcal/en/                                        ||GBD 2015 Lancet (meningitis)</t>
  </si>
  <si>
    <t>https://www.ncbi.nlm.nih.gov/pmc/articles/PMC4574773/                                                      http://journals.plos.org/plosntds/article?id=10.1371/journal.pntd.0004122//http://journals.plos.org/plosntds/article?id=10.1371/journal.pntd.0003866 || GDB report lancet 2015 (other neglected NTDs)</t>
  </si>
  <si>
    <t>http://www.who.int/bulletin/archives/77(8)651.pdf                                              || GBD Lancet 2015 (other infectious diseases)</t>
  </si>
  <si>
    <t>http://currents.plos.org/outbreaks/article/excess-mortality-related-to-chikungunya-epidemics-in-the-context-of-co-circulation-of-other-arboviruses-in-brazil/                                                                   || GDB report lancet 2015 (other neglected NTDs)</t>
  </si>
  <si>
    <t>https://www.researchgate.net/publication/221734316</t>
  </si>
  <si>
    <t xml:space="preserve">https://wwwnc.cdc.gov/travel/yellowbook/2018/infectious-diseases-related-to-travel/rickettsial-spotted-and-typhus-fevers-and-related-infections-including-anaplasmosis-and-ehrlichiosis      http://www.sciencedirect.com/science/article/pii/S1198743X14638635#bib26//                                              http://journals.plos.org/plosntds/article?id=10.1371/journal.pntd.0005838                    https://www.ncbi.nlm.nih.gov/pmc/articles/PMC4537241/ </t>
  </si>
  <si>
    <t>http://www.who.int/mediacentre/factsheets/fs211/en/                            || GBD Lancet 2015 (other infectious diseases)</t>
  </si>
  <si>
    <t>weighted score (%)</t>
  </si>
  <si>
    <t>https://pophealthmetrics.biomedcentral.com/articles/10.1186/1478-7954-11-17                                                                                            || GBD Lancet 2015 (meningococcal meningitis)</t>
  </si>
  <si>
    <t>Notes Gideon        http://www.who.int/mediacentre/factsheets/fs117/en/                              https://www.ncbi.nlm.nih.gov/pubmed/23563266// http://www.who.int/immunization/diseases/dengue/en/</t>
  </si>
  <si>
    <t>Japanese Ensephalitis Virus</t>
  </si>
  <si>
    <t>Patient/Treatment impact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</si>
</sst>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47">
    <xf numFmtId="0" fontId="0" fillId="0" borderId="0" xfId="0"/>
    <xf numFmtId="0" fontId="3" fillId="0" borderId="0" xfId="0" applyFont="1" applyFill="1" applyBorder="1" applyAlignment="1">
      <alignment horizontal="center"/>
    </xf>
    <xf numFmtId="164" fontId="3" fillId="0" borderId="0" xfId="1" applyNumberFormat="1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2" fontId="3" fillId="0" borderId="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3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43" fontId="4" fillId="0" borderId="2" xfId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43" fontId="3" fillId="0" borderId="0" xfId="1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left"/>
    </xf>
    <xf numFmtId="0" fontId="8" fillId="0" borderId="0" xfId="0" applyFont="1" applyFill="1" applyAlignment="1">
      <alignment wrapText="1"/>
    </xf>
    <xf numFmtId="0" fontId="9" fillId="0" borderId="0" xfId="0" applyFont="1" applyFill="1" applyAlignment="1">
      <alignment wrapText="1"/>
    </xf>
    <xf numFmtId="2" fontId="8" fillId="0" borderId="0" xfId="0" applyNumberFormat="1" applyFont="1" applyFill="1" applyAlignment="1">
      <alignment horizontal="center" wrapText="1"/>
    </xf>
    <xf numFmtId="164" fontId="8" fillId="0" borderId="0" xfId="1" applyNumberFormat="1" applyFont="1" applyFill="1" applyAlignment="1">
      <alignment horizontal="center" wrapText="1"/>
    </xf>
    <xf numFmtId="165" fontId="4" fillId="0" borderId="0" xfId="1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wrapText="1"/>
    </xf>
    <xf numFmtId="0" fontId="5" fillId="0" borderId="0" xfId="0" applyFont="1" applyFill="1"/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/>
    </xf>
    <xf numFmtId="164" fontId="5" fillId="0" borderId="4" xfId="1" applyNumberFormat="1" applyFont="1" applyFill="1" applyBorder="1" applyAlignment="1">
      <alignment horizontal="center"/>
    </xf>
    <xf numFmtId="0" fontId="4" fillId="0" borderId="5" xfId="0" applyFont="1" applyFill="1" applyBorder="1"/>
    <xf numFmtId="0" fontId="4" fillId="0" borderId="6" xfId="0" applyFont="1" applyFill="1" applyBorder="1"/>
    <xf numFmtId="2" fontId="4" fillId="0" borderId="0" xfId="0" applyNumberFormat="1" applyFont="1" applyFill="1" applyBorder="1"/>
    <xf numFmtId="164" fontId="5" fillId="0" borderId="0" xfId="1" applyNumberFormat="1" applyFont="1" applyFill="1" applyAlignment="1">
      <alignment horizontal="right"/>
    </xf>
    <xf numFmtId="164" fontId="5" fillId="0" borderId="0" xfId="1" applyNumberFormat="1" applyFont="1" applyFill="1" applyAlignment="1">
      <alignment horizontal="center"/>
    </xf>
    <xf numFmtId="0" fontId="10" fillId="0" borderId="0" xfId="2" applyFont="1" applyFill="1" applyAlignment="1">
      <alignment horizontal="left"/>
    </xf>
    <xf numFmtId="15" fontId="5" fillId="0" borderId="0" xfId="0" applyNumberFormat="1" applyFont="1" applyFill="1"/>
    <xf numFmtId="0" fontId="5" fillId="0" borderId="0" xfId="0" applyFont="1" applyFill="1" applyBorder="1" applyAlignment="1">
      <alignment horizontal="center" vertical="center"/>
    </xf>
    <xf numFmtId="164" fontId="5" fillId="0" borderId="0" xfId="1" applyNumberFormat="1" applyFont="1" applyFill="1" applyBorder="1" applyAlignment="1">
      <alignment horizontal="center"/>
    </xf>
    <xf numFmtId="0" fontId="4" fillId="0" borderId="1" xfId="0" applyFont="1" applyFill="1" applyBorder="1"/>
    <xf numFmtId="0" fontId="4" fillId="0" borderId="8" xfId="0" applyFont="1" applyFill="1" applyBorder="1"/>
    <xf numFmtId="2" fontId="5" fillId="0" borderId="0" xfId="0" applyNumberFormat="1" applyFont="1" applyFill="1" applyBorder="1" applyAlignment="1">
      <alignment horizontal="center"/>
    </xf>
    <xf numFmtId="0" fontId="10" fillId="0" borderId="0" xfId="2" applyFont="1" applyFill="1" applyBorder="1" applyAlignment="1">
      <alignment horizontal="left"/>
    </xf>
    <xf numFmtId="1" fontId="5" fillId="0" borderId="0" xfId="0" applyNumberFormat="1" applyFont="1" applyFill="1" applyAlignment="1">
      <alignment horizontal="right" vertic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left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164" fontId="5" fillId="0" borderId="10" xfId="1" applyNumberFormat="1" applyFont="1" applyFill="1" applyBorder="1" applyAlignment="1">
      <alignment horizontal="center"/>
    </xf>
    <xf numFmtId="0" fontId="4" fillId="0" borderId="11" xfId="0" applyFont="1" applyFill="1" applyBorder="1"/>
    <xf numFmtId="0" fontId="4" fillId="0" borderId="12" xfId="0" applyFont="1" applyFill="1" applyBorder="1"/>
    <xf numFmtId="2" fontId="5" fillId="0" borderId="0" xfId="0" applyNumberFormat="1" applyFont="1" applyFill="1" applyAlignment="1">
      <alignment horizontal="center"/>
    </xf>
    <xf numFmtId="165" fontId="5" fillId="0" borderId="0" xfId="0" applyNumberFormat="1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who.int/csr/sars/country/table2004_04_21/en/||GBD%202015%20Lancet" TargetMode="External"/><Relationship Id="rId13" Type="http://schemas.openxmlformats.org/officeDocument/2006/relationships/hyperlink" Target="http://www.who.int/mediacentre/factsheets/fs100/en/%20%20%20%20%20%20%20%20%20%20%20%20%20%20%20%20%20%20%20%20%20%20%20%20%20%20%20%20%20%20||GBD%202015%20Lancet" TargetMode="External"/><Relationship Id="rId18" Type="http://schemas.openxmlformats.org/officeDocument/2006/relationships/hyperlink" Target="https://ecdc.europa.eu/en/invasive-haemophilus-influenzae-disease/facts%20%20%20%20%20%20%20%20%20%20%20%20%20%20%20%20%20%20%20%20%20%20%20%20%20%20%20||GBD%202015%20Lancet%20(meningitis)" TargetMode="External"/><Relationship Id="rId26" Type="http://schemas.openxmlformats.org/officeDocument/2006/relationships/vmlDrawing" Target="../drawings/vmlDrawing1.vml"/><Relationship Id="rId3" Type="http://schemas.openxmlformats.org/officeDocument/2006/relationships/hyperlink" Target="https://www.ncbi.nlm.nih.gov/pubmed/27571754%20||%20GDB%20report%20lancet%202015%20(other%20neglected%20NTDs)" TargetMode="External"/><Relationship Id="rId21" Type="http://schemas.openxmlformats.org/officeDocument/2006/relationships/hyperlink" Target="http://www.who.int/ith/diseases/pneumococcal/en/%20%20%20%20%20%20%20%20%20%20%20%20%20%20%20%20%20%20%20%20%20%20%20%20%20%20%20%20%20%20%20%20%20%20%20%20%20%20%20%20||GBD%202015%20Lancet%20(meningitis)" TargetMode="External"/><Relationship Id="rId7" Type="http://schemas.openxmlformats.org/officeDocument/2006/relationships/hyperlink" Target="https://www.researchgate.net/publication/221734316" TargetMode="External"/><Relationship Id="rId12" Type="http://schemas.openxmlformats.org/officeDocument/2006/relationships/hyperlink" Target="https://www.cdc.gov/fungal/pdf/at-a-glance-508c.pdf%20%20%20%20%20%20%20%20%20%20%20%20%20%20%20%20%20%20%20%20%20%20%20%20%20%20%20%20%20%20%20%20REF%20||GBD%202015%20Lancet%20(HIV%20other%20co-infections)" TargetMode="External"/><Relationship Id="rId17" Type="http://schemas.openxmlformats.org/officeDocument/2006/relationships/hyperlink" Target="http://www.who.int/mediacentre/factsheets/fs386/en/%20%20%20%20%20%20%20%20%20%20%20%20%20%20%20%20%20%20%20%20%20%20%20%20%20%20%20%20%20%20%20%20%20%20%20||%20GBD%20Lancet%202015%20(encephalitis)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journals.plos.org/plosntds/article?id=10.1371/journal.pntd.0004122//http://journals.plos.org/plosntds/article?id=10.1371/journal.pntd.0003866%20||%20GDB%20report%20lancet%202015%20(other%20neglected%20NTDs)" TargetMode="External"/><Relationship Id="rId16" Type="http://schemas.openxmlformats.org/officeDocument/2006/relationships/hyperlink" Target="http://www.amjmed.com/article/S0002-9343(09)00524-5/fulltext%20%20%20%20%20%20%20%20%20%20%20%20%20%20%20%20%20%20%20%20%20%20%20%20%20%20%20||%20GBD%20Lancet%202015%20(other%20infectious%20diseases)" TargetMode="External"/><Relationship Id="rId20" Type="http://schemas.openxmlformats.org/officeDocument/2006/relationships/hyperlink" Target="https://edition.cnn.com/2013/06/28/health/e-coli-outbreaks-fast-facts/index.html%20%20%20%20%20%20%20%20%20%20%20%20%20%20%20%20%20%20%20%20%20%20%20%20%20%20%20%20%20||%20GBD%20Lancet%202015%20(other%20infectious%20diseases)" TargetMode="External"/><Relationship Id="rId1" Type="http://schemas.openxmlformats.org/officeDocument/2006/relationships/hyperlink" Target="http://www.who.int/malaria/en/||GBD%202015%20Lancet" TargetMode="External"/><Relationship Id="rId6" Type="http://schemas.openxmlformats.org/officeDocument/2006/relationships/hyperlink" Target="http://www.sciencedirect.com/science/article/pii/S1198743X14638635" TargetMode="External"/><Relationship Id="rId11" Type="http://schemas.openxmlformats.org/officeDocument/2006/relationships/hyperlink" Target="https://wwwnc.cdc.gov/travel/yellowbook/2018/infectious-diseases-related-to-travel/salmonellosis-nontyphoidal%20%20%20%20%20%20%20%20%20%20%20%20%20%20%20%20%20%20%20%20%20%20%20%20%20%20%20%20%20%20%20%20%20%20%20%20%20%20%20Majowicz%20et%20al.%202010%20NOTE:%20Gastroenteritis%20||GBD%202015%20Lancet" TargetMode="External"/><Relationship Id="rId24" Type="http://schemas.openxmlformats.org/officeDocument/2006/relationships/hyperlink" Target="https://pophealthmetrics.biomedcentral.com/articles/10.1186/1478-7954-11-17%20%20%20%20%20%20%20%20%20%20%20%20%20%20%20%20%20%20%20%20%20%20%20%20%20%20%20%20%20%20%20%20%20%20%20%20%20%20%20%20%20%20%20%20%20%20%20%20%20%20%20%20%20%20%20%20%20%20%20%20%20%20%20%20%20%20%20%20%20%20%20%20%20%20%20%20%20%20%20%20%20%20%20%20%20%20%20%20%20%20%20%20||%20GBD%20Lancet%202015%20(meningococcal%20meningitis)" TargetMode="External"/><Relationship Id="rId5" Type="http://schemas.openxmlformats.org/officeDocument/2006/relationships/hyperlink" Target="https://www.ncbi.nlm.nih.gov/pmc/articles/PMC2615391/%20||%20GBD%20Lancet%202015%20(other%20infectious%20diseases)" TargetMode="External"/><Relationship Id="rId15" Type="http://schemas.openxmlformats.org/officeDocument/2006/relationships/hyperlink" Target="https://www.omicsonline.org/open-access/economic-burden-and-healthcare-resource-utilization-associated-withmultidrug-resistant-acinetobacter-baumannii-a-structured-review-2376-0419-1000155.php?aid=73614" TargetMode="External"/><Relationship Id="rId23" Type="http://schemas.openxmlformats.org/officeDocument/2006/relationships/hyperlink" Target="http://currents.plos.org/outbreaks/article/excess-mortality-related-to-chikungunya-epidemics-in-the-context-of-co-circulation-of-other-arboviruses-in-brazil/%20%20%20%20%20%20%20%20%20%20%20%20%20%20%20%20%20%20%20%20%20%20%20%20%20%20%20%20%20%20%20%20%20%20%20%20%20%20%20%20%20%20%20%20%20%20%20%20%20%20%20%20%20%20%20%20%20%20%20%20%20%20%20%20%20%20%20||%20GDB%20report%20lancet%202015%20(other%20neglected%20NTDs)" TargetMode="External"/><Relationship Id="rId10" Type="http://schemas.openxmlformats.org/officeDocument/2006/relationships/hyperlink" Target="http://www.who.int/mediacentre/factsheets/fs211/en/%20%20%20%20%20%20%20%20%20%20%20%20%20%20%20%20%20%20%20%20%20%20%20%20%20%20%20%20||%20GBD%20Lancet%202015%20(other%20infectious%20diseases)" TargetMode="External"/><Relationship Id="rId19" Type="http://schemas.openxmlformats.org/officeDocument/2006/relationships/hyperlink" Target="https://www.ncbi.nlm.nih.gov/pmc/articles/PMC3346297/%20%20%20%20%20%20%20%20%20%20%20%20%20%20%20%20%20%20%20%20%20%20%20%20%20%20%20%20%20%20%20%20%20%20%20%20%20%20%20%20%20%20%20||%20GBD%20Lancet%202015%20(other%20infectious%20diseases)" TargetMode="External"/><Relationship Id="rId4" Type="http://schemas.openxmlformats.org/officeDocument/2006/relationships/hyperlink" Target="https://www.ncbi.nlm.nih.gov/pmc/articles/PMC3939474/,%20use%20of%20medium%20mortality%20rate%20assuming%20hospitalisation%20||%20GDB%20report%20lancet%202015%20(other%20neglected%20NTDs)" TargetMode="External"/><Relationship Id="rId9" Type="http://schemas.openxmlformats.org/officeDocument/2006/relationships/hyperlink" Target="http://www.who.int/mediacentre/factsheets/fs104/en/||GBD%202015%20Lancet%20(HIV/TB)" TargetMode="External"/><Relationship Id="rId14" Type="http://schemas.openxmlformats.org/officeDocument/2006/relationships/hyperlink" Target="https://www.sciencedirect.com/science/article/pii/S120197120900318X%20%20%20%20%20%20%20%20%20%20%20%20||%20GDB%20report%20lancet%202015%20(other%20neglected%20NTDs)" TargetMode="External"/><Relationship Id="rId22" Type="http://schemas.openxmlformats.org/officeDocument/2006/relationships/hyperlink" Target="http://www.who.int/bulletin/archives/77(8)651.pdf%20%20%20%20%20%20%20%20%20%20%20%20%20%20%20%20%20%20%20%20%20%20%20%20%20%20%20%20%20%20%20%20%20%20%20%20%20%20%20%20%20%20%20%20%20%20||%20GBD%20Lancet%202015%20(other%20infectious%20diseases)" TargetMode="External"/><Relationship Id="rId27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34"/>
  <sheetViews>
    <sheetView tabSelected="1" workbookViewId="0">
      <pane xSplit="2" topLeftCell="J1" activePane="topRight" state="frozen"/>
      <selection pane="topRight" activeCell="Q1" sqref="Q1"/>
    </sheetView>
  </sheetViews>
  <sheetFormatPr defaultColWidth="29.26953125" defaultRowHeight="13" x14ac:dyDescent="0.3"/>
  <cols>
    <col min="1" max="1" width="3.453125" style="19" customWidth="1"/>
    <col min="2" max="2" width="31" style="19" bestFit="1" customWidth="1"/>
    <col min="3" max="13" width="13.26953125" style="19" customWidth="1"/>
    <col min="14" max="14" width="16.26953125" style="45" customWidth="1"/>
    <col min="15" max="15" width="13.26953125" style="19" customWidth="1"/>
    <col min="16" max="16" width="13.26953125" style="28" customWidth="1"/>
    <col min="17" max="18" width="13.26953125" style="19" customWidth="1"/>
    <col min="19" max="19" width="13.26953125" style="46" customWidth="1"/>
    <col min="20" max="20" width="14.453125" style="28" customWidth="1"/>
    <col min="21" max="21" width="15.453125" style="28" customWidth="1"/>
    <col min="22" max="22" width="13.26953125" style="28" customWidth="1"/>
    <col min="23" max="23" width="174.1796875" style="39" bestFit="1" customWidth="1"/>
    <col min="24" max="16384" width="29.26953125" style="19"/>
  </cols>
  <sheetData>
    <row r="1" spans="1:24" s="13" customFormat="1" ht="52.5" thickBot="1" x14ac:dyDescent="0.35">
      <c r="A1" s="13" t="s">
        <v>50</v>
      </c>
      <c r="B1" s="14" t="s">
        <v>38</v>
      </c>
      <c r="C1" s="13" t="s">
        <v>28</v>
      </c>
      <c r="D1" s="13" t="s">
        <v>29</v>
      </c>
      <c r="E1" s="13" t="s">
        <v>30</v>
      </c>
      <c r="F1" s="13" t="s">
        <v>31</v>
      </c>
      <c r="G1" s="13" t="s">
        <v>32</v>
      </c>
      <c r="H1" s="13" t="s">
        <v>33</v>
      </c>
      <c r="I1" s="13" t="s">
        <v>34</v>
      </c>
      <c r="J1" s="13" t="s">
        <v>35</v>
      </c>
      <c r="K1" s="9" t="s">
        <v>47</v>
      </c>
      <c r="L1" s="9" t="s">
        <v>48</v>
      </c>
      <c r="M1" s="9" t="s">
        <v>46</v>
      </c>
      <c r="N1" s="15" t="s">
        <v>41</v>
      </c>
      <c r="O1" s="9" t="s">
        <v>60</v>
      </c>
      <c r="P1" s="16" t="s">
        <v>51</v>
      </c>
      <c r="Q1" s="9" t="s">
        <v>90</v>
      </c>
      <c r="R1" s="9" t="s">
        <v>61</v>
      </c>
      <c r="S1" s="17" t="s">
        <v>86</v>
      </c>
      <c r="T1" s="16" t="s">
        <v>49</v>
      </c>
      <c r="U1" s="16" t="s">
        <v>40</v>
      </c>
      <c r="V1" s="16" t="s">
        <v>59</v>
      </c>
      <c r="W1" s="18" t="s">
        <v>42</v>
      </c>
      <c r="X1" s="13" t="s">
        <v>43</v>
      </c>
    </row>
    <row r="2" spans="1:24" ht="15" thickTop="1" x14ac:dyDescent="0.35">
      <c r="A2" s="19">
        <v>1</v>
      </c>
      <c r="B2" s="19" t="s">
        <v>3</v>
      </c>
      <c r="C2" s="19">
        <v>39.1</v>
      </c>
      <c r="D2" s="19">
        <v>13</v>
      </c>
      <c r="E2" s="19">
        <v>43.5</v>
      </c>
      <c r="F2" s="19">
        <v>5.0999999999999996</v>
      </c>
      <c r="G2" s="19">
        <v>2</v>
      </c>
      <c r="I2" s="19">
        <v>10.3</v>
      </c>
      <c r="J2" s="19">
        <v>28.5</v>
      </c>
      <c r="K2" s="20">
        <v>0.99</v>
      </c>
      <c r="L2" s="21">
        <v>1</v>
      </c>
      <c r="M2" s="21">
        <v>0.8</v>
      </c>
      <c r="N2" s="22">
        <f>(U2/T2)*100</f>
        <v>0.20235849056603775</v>
      </c>
      <c r="O2" s="21">
        <v>1</v>
      </c>
      <c r="P2" s="23">
        <v>90438000</v>
      </c>
      <c r="Q2" s="24">
        <v>1</v>
      </c>
      <c r="R2" s="25">
        <v>0.5</v>
      </c>
      <c r="S2" s="26">
        <v>95.83</v>
      </c>
      <c r="T2" s="27">
        <v>212000000</v>
      </c>
      <c r="U2" s="27">
        <v>429000</v>
      </c>
      <c r="V2" s="28">
        <f t="shared" ref="V2:V34" si="0">I2</f>
        <v>10.3</v>
      </c>
      <c r="W2" s="29" t="s">
        <v>62</v>
      </c>
      <c r="X2" s="30">
        <v>43004</v>
      </c>
    </row>
    <row r="3" spans="1:24" ht="14.5" x14ac:dyDescent="0.35">
      <c r="A3" s="19">
        <v>2</v>
      </c>
      <c r="B3" s="19" t="s">
        <v>21</v>
      </c>
      <c r="C3" s="19">
        <v>2.7</v>
      </c>
      <c r="I3" s="19">
        <v>0.7</v>
      </c>
      <c r="J3" s="19">
        <v>2.7</v>
      </c>
      <c r="K3" s="10">
        <v>0.17</v>
      </c>
      <c r="L3" s="31">
        <v>0.17</v>
      </c>
      <c r="M3" s="31">
        <v>1</v>
      </c>
      <c r="N3" s="5">
        <f>(U3/T3)*100</f>
        <v>82.27272727272728</v>
      </c>
      <c r="O3" s="31">
        <v>1</v>
      </c>
      <c r="P3" s="32">
        <v>79589000</v>
      </c>
      <c r="Q3" s="33">
        <v>1</v>
      </c>
      <c r="R3" s="34">
        <v>0</v>
      </c>
      <c r="S3" s="26">
        <v>86.4</v>
      </c>
      <c r="T3" s="7">
        <v>220000</v>
      </c>
      <c r="U3" s="7">
        <v>181000</v>
      </c>
      <c r="V3" s="28">
        <f t="shared" si="0"/>
        <v>0.7</v>
      </c>
      <c r="W3" s="29" t="s">
        <v>66</v>
      </c>
    </row>
    <row r="4" spans="1:24" ht="14.5" x14ac:dyDescent="0.35">
      <c r="A4" s="19">
        <v>3</v>
      </c>
      <c r="B4" s="19" t="s">
        <v>23</v>
      </c>
      <c r="C4" s="19">
        <v>7</v>
      </c>
      <c r="G4" s="19">
        <v>10.199999999999999</v>
      </c>
      <c r="I4" s="19">
        <v>0</v>
      </c>
      <c r="J4" s="19">
        <v>5.5</v>
      </c>
      <c r="K4" s="10">
        <v>0.95</v>
      </c>
      <c r="L4" s="31">
        <v>0.8</v>
      </c>
      <c r="M4" s="31">
        <v>0.6</v>
      </c>
      <c r="N4" s="35">
        <f>(U4/T4)*100</f>
        <v>16.346153846153847</v>
      </c>
      <c r="O4" s="31">
        <v>0.8</v>
      </c>
      <c r="P4" s="32">
        <v>19327000</v>
      </c>
      <c r="Q4" s="33">
        <v>1</v>
      </c>
      <c r="R4" s="34">
        <v>0.5</v>
      </c>
      <c r="S4" s="26">
        <v>86.39</v>
      </c>
      <c r="T4" s="27">
        <v>10400000</v>
      </c>
      <c r="U4" s="27">
        <v>1700000</v>
      </c>
      <c r="V4" s="28">
        <f t="shared" si="0"/>
        <v>0</v>
      </c>
      <c r="W4" s="36" t="s">
        <v>63</v>
      </c>
    </row>
    <row r="5" spans="1:24" ht="14.5" x14ac:dyDescent="0.35">
      <c r="A5" s="19">
        <v>4</v>
      </c>
      <c r="B5" s="19" t="s">
        <v>24</v>
      </c>
      <c r="C5" s="19">
        <v>0.1</v>
      </c>
      <c r="G5" s="19">
        <v>5.2</v>
      </c>
      <c r="I5" s="19">
        <v>0</v>
      </c>
      <c r="J5" s="19">
        <v>0.8</v>
      </c>
      <c r="K5" s="10">
        <v>0.95</v>
      </c>
      <c r="L5" s="31">
        <v>0.1</v>
      </c>
      <c r="M5" s="31">
        <v>0.8</v>
      </c>
      <c r="N5" s="35">
        <v>28</v>
      </c>
      <c r="O5" s="31">
        <v>1</v>
      </c>
      <c r="P5" s="32">
        <v>79589000</v>
      </c>
      <c r="Q5" s="33">
        <v>1</v>
      </c>
      <c r="R5" s="34">
        <v>0</v>
      </c>
      <c r="S5" s="26">
        <v>85.62</v>
      </c>
      <c r="T5" s="27">
        <v>36700000</v>
      </c>
      <c r="U5" s="27" t="s">
        <v>58</v>
      </c>
      <c r="V5" s="28">
        <f t="shared" si="0"/>
        <v>0</v>
      </c>
      <c r="W5" s="29" t="s">
        <v>83</v>
      </c>
    </row>
    <row r="6" spans="1:24" ht="14.5" x14ac:dyDescent="0.35">
      <c r="A6" s="19">
        <v>5</v>
      </c>
      <c r="B6" s="19" t="s">
        <v>12</v>
      </c>
      <c r="C6" s="19">
        <v>0.1</v>
      </c>
      <c r="E6" s="19">
        <v>0.6</v>
      </c>
      <c r="G6" s="19">
        <v>0.4</v>
      </c>
      <c r="H6" s="19">
        <v>3.8</v>
      </c>
      <c r="I6" s="19">
        <v>0.1</v>
      </c>
      <c r="J6" s="19">
        <v>0.1</v>
      </c>
      <c r="K6" s="10">
        <v>0.5</v>
      </c>
      <c r="L6" s="31">
        <v>1E-3</v>
      </c>
      <c r="M6" s="31">
        <v>0.8</v>
      </c>
      <c r="N6" s="32" t="s">
        <v>71</v>
      </c>
      <c r="O6" s="31">
        <v>0.4</v>
      </c>
      <c r="P6" s="32">
        <v>6761000</v>
      </c>
      <c r="Q6" s="33">
        <v>1</v>
      </c>
      <c r="R6" s="34">
        <v>0.5</v>
      </c>
      <c r="S6" s="26">
        <v>77.48</v>
      </c>
      <c r="T6" s="27" t="s">
        <v>58</v>
      </c>
      <c r="U6" s="27" t="s">
        <v>58</v>
      </c>
      <c r="V6" s="28">
        <f t="shared" si="0"/>
        <v>0.1</v>
      </c>
      <c r="W6" s="29" t="s">
        <v>72</v>
      </c>
    </row>
    <row r="7" spans="1:24" ht="14.5" x14ac:dyDescent="0.35">
      <c r="A7" s="19">
        <v>6</v>
      </c>
      <c r="B7" s="19" t="s">
        <v>17</v>
      </c>
      <c r="C7" s="19">
        <v>1.3</v>
      </c>
      <c r="F7" s="19">
        <v>0.1</v>
      </c>
      <c r="G7" s="19">
        <v>0.3</v>
      </c>
      <c r="H7" s="19">
        <v>1.9</v>
      </c>
      <c r="I7" s="19">
        <v>0.1</v>
      </c>
      <c r="J7" s="19">
        <v>0.1</v>
      </c>
      <c r="K7" s="10">
        <v>0.8</v>
      </c>
      <c r="L7" s="31">
        <v>1E-3</v>
      </c>
      <c r="M7" s="31">
        <v>0.6</v>
      </c>
      <c r="N7" s="5">
        <f>(U7/T7)*100</f>
        <v>11.25</v>
      </c>
      <c r="O7" s="31">
        <v>0.2</v>
      </c>
      <c r="P7" s="32">
        <v>5239000</v>
      </c>
      <c r="Q7" s="33">
        <v>1</v>
      </c>
      <c r="R7" s="34">
        <v>1</v>
      </c>
      <c r="S7" s="26">
        <v>76.010000000000005</v>
      </c>
      <c r="T7" s="27">
        <v>1200000</v>
      </c>
      <c r="U7" s="27">
        <v>135000</v>
      </c>
      <c r="V7" s="28">
        <f t="shared" si="0"/>
        <v>0.1</v>
      </c>
      <c r="W7" s="29" t="s">
        <v>87</v>
      </c>
    </row>
    <row r="8" spans="1:24" ht="14.5" x14ac:dyDescent="0.35">
      <c r="A8" s="19">
        <v>7</v>
      </c>
      <c r="B8" s="19" t="s">
        <v>22</v>
      </c>
      <c r="C8" s="19">
        <v>0.1</v>
      </c>
      <c r="H8" s="19">
        <v>0.5</v>
      </c>
      <c r="I8" s="19">
        <v>0.1</v>
      </c>
      <c r="J8" s="19">
        <v>0.1</v>
      </c>
      <c r="K8" s="10">
        <v>0.99</v>
      </c>
      <c r="L8" s="31">
        <v>1E-3</v>
      </c>
      <c r="M8" s="31">
        <v>0.4</v>
      </c>
      <c r="N8" s="5">
        <f>(U8/T8)*100</f>
        <v>7.0731707317073162</v>
      </c>
      <c r="O8" s="31">
        <v>0.4</v>
      </c>
      <c r="P8" s="32">
        <v>6761000</v>
      </c>
      <c r="Q8" s="33">
        <v>1</v>
      </c>
      <c r="R8" s="34">
        <v>1</v>
      </c>
      <c r="S8" s="26">
        <v>75.650000000000006</v>
      </c>
      <c r="T8" s="7">
        <v>164000000</v>
      </c>
      <c r="U8" s="7">
        <v>11600000</v>
      </c>
      <c r="V8" s="28">
        <f t="shared" si="0"/>
        <v>0.1</v>
      </c>
      <c r="W8" s="29" t="s">
        <v>81</v>
      </c>
    </row>
    <row r="9" spans="1:24" ht="14.5" x14ac:dyDescent="0.35">
      <c r="A9" s="19">
        <v>8</v>
      </c>
      <c r="B9" s="19" t="s">
        <v>20</v>
      </c>
      <c r="C9" s="19">
        <v>0.1</v>
      </c>
      <c r="E9" s="19">
        <v>0.1</v>
      </c>
      <c r="G9" s="19">
        <v>0.9</v>
      </c>
      <c r="J9" s="19">
        <v>0.1</v>
      </c>
      <c r="K9" s="10">
        <v>0.17</v>
      </c>
      <c r="L9" s="31">
        <v>1E-3</v>
      </c>
      <c r="M9" s="31">
        <v>1</v>
      </c>
      <c r="N9" s="5">
        <f>(U9/T9)*100</f>
        <v>53.939393939393945</v>
      </c>
      <c r="O9" s="31">
        <v>0.4</v>
      </c>
      <c r="P9" s="32">
        <v>6213000</v>
      </c>
      <c r="Q9" s="33">
        <v>1</v>
      </c>
      <c r="R9" s="34">
        <v>0</v>
      </c>
      <c r="S9" s="26">
        <v>75.44</v>
      </c>
      <c r="T9" s="7">
        <v>165000</v>
      </c>
      <c r="U9" s="7">
        <v>89000</v>
      </c>
      <c r="V9" s="28">
        <f t="shared" si="0"/>
        <v>0</v>
      </c>
      <c r="W9" s="29" t="s">
        <v>69</v>
      </c>
    </row>
    <row r="10" spans="1:24" ht="14.5" x14ac:dyDescent="0.35">
      <c r="A10" s="19">
        <v>9</v>
      </c>
      <c r="B10" s="19" t="s">
        <v>9</v>
      </c>
      <c r="C10" s="19">
        <v>2</v>
      </c>
      <c r="D10" s="19">
        <v>0.1</v>
      </c>
      <c r="E10" s="19">
        <v>0.4</v>
      </c>
      <c r="F10" s="19">
        <v>1.2</v>
      </c>
      <c r="G10" s="19">
        <v>1.3</v>
      </c>
      <c r="I10" s="19">
        <v>1.6</v>
      </c>
      <c r="J10" s="19">
        <v>1.4</v>
      </c>
      <c r="K10" s="10">
        <v>0.99</v>
      </c>
      <c r="L10" s="31">
        <v>0.8</v>
      </c>
      <c r="M10" s="31">
        <v>0.6</v>
      </c>
      <c r="N10" s="5">
        <f>(U10/T10)*100</f>
        <v>11.03448275862069</v>
      </c>
      <c r="O10" s="31">
        <v>0.4</v>
      </c>
      <c r="P10" s="2">
        <v>7826000</v>
      </c>
      <c r="Q10" s="33">
        <v>1</v>
      </c>
      <c r="R10" s="34">
        <v>0</v>
      </c>
      <c r="S10" s="26">
        <v>74.98</v>
      </c>
      <c r="T10" s="37">
        <v>14500000</v>
      </c>
      <c r="U10" s="7">
        <v>1600000</v>
      </c>
      <c r="V10" s="28">
        <f t="shared" si="0"/>
        <v>1.6</v>
      </c>
      <c r="W10" s="29" t="s">
        <v>79</v>
      </c>
    </row>
    <row r="11" spans="1:24" ht="14.5" x14ac:dyDescent="0.35">
      <c r="A11" s="19">
        <v>10</v>
      </c>
      <c r="B11" s="19" t="s">
        <v>25</v>
      </c>
      <c r="C11" s="19">
        <v>0</v>
      </c>
      <c r="D11" s="19">
        <v>0</v>
      </c>
      <c r="E11" s="19">
        <v>0</v>
      </c>
      <c r="F11" s="19">
        <v>4.9000000000000004</v>
      </c>
      <c r="G11" s="19">
        <v>8</v>
      </c>
      <c r="I11" s="19">
        <v>8</v>
      </c>
      <c r="J11" s="19">
        <v>7.8</v>
      </c>
      <c r="K11" s="10">
        <v>0.8</v>
      </c>
      <c r="L11" s="31">
        <v>0.95</v>
      </c>
      <c r="M11" s="31">
        <v>0.4</v>
      </c>
      <c r="N11" s="38">
        <v>1.6</v>
      </c>
      <c r="O11" s="31">
        <v>0.4</v>
      </c>
      <c r="P11" s="32">
        <v>6213000</v>
      </c>
      <c r="Q11" s="33">
        <v>1</v>
      </c>
      <c r="R11" s="34">
        <v>0.5</v>
      </c>
      <c r="S11" s="26">
        <v>74.95</v>
      </c>
      <c r="T11" s="27">
        <v>1000000</v>
      </c>
      <c r="U11" s="27" t="s">
        <v>58</v>
      </c>
      <c r="V11" s="28">
        <f t="shared" si="0"/>
        <v>8</v>
      </c>
      <c r="W11" s="29" t="s">
        <v>84</v>
      </c>
    </row>
    <row r="12" spans="1:24" ht="14.5" x14ac:dyDescent="0.35">
      <c r="A12" s="19">
        <v>11</v>
      </c>
      <c r="B12" s="19" t="s">
        <v>36</v>
      </c>
      <c r="C12" s="19">
        <v>0.3</v>
      </c>
      <c r="D12" s="19">
        <v>5</v>
      </c>
      <c r="E12" s="19">
        <v>1.2</v>
      </c>
      <c r="F12" s="19">
        <v>13.4</v>
      </c>
      <c r="G12" s="19">
        <v>1.7</v>
      </c>
      <c r="I12" s="19">
        <v>0.2</v>
      </c>
      <c r="J12" s="19">
        <v>1.8</v>
      </c>
      <c r="K12" s="10">
        <v>0.95</v>
      </c>
      <c r="L12" s="31">
        <v>0.15</v>
      </c>
      <c r="M12" s="31">
        <v>0.2</v>
      </c>
      <c r="N12" s="5">
        <f>(U12/T12)*100</f>
        <v>0.74074074074074081</v>
      </c>
      <c r="O12" s="31">
        <v>0.6</v>
      </c>
      <c r="P12" s="2">
        <v>12543000</v>
      </c>
      <c r="Q12" s="33">
        <v>1</v>
      </c>
      <c r="R12" s="34">
        <v>1</v>
      </c>
      <c r="S12" s="26">
        <v>74.84</v>
      </c>
      <c r="T12" s="3">
        <v>27000000</v>
      </c>
      <c r="U12" s="4">
        <v>200000</v>
      </c>
      <c r="V12" s="28">
        <f t="shared" si="0"/>
        <v>0.2</v>
      </c>
      <c r="W12" s="36" t="s">
        <v>64</v>
      </c>
    </row>
    <row r="13" spans="1:24" ht="14.5" x14ac:dyDescent="0.35">
      <c r="A13" s="19">
        <v>12</v>
      </c>
      <c r="B13" s="19" t="s">
        <v>16</v>
      </c>
      <c r="C13" s="19">
        <v>0.4</v>
      </c>
      <c r="E13" s="19">
        <v>0.1</v>
      </c>
      <c r="G13" s="19">
        <v>0.6</v>
      </c>
      <c r="H13" s="19">
        <v>2.9</v>
      </c>
      <c r="I13" s="19">
        <v>0.5</v>
      </c>
      <c r="J13" s="19">
        <v>0.3</v>
      </c>
      <c r="K13" s="10">
        <v>0.8</v>
      </c>
      <c r="L13" s="31">
        <v>1E-3</v>
      </c>
      <c r="M13" s="31">
        <v>0.6</v>
      </c>
      <c r="N13" s="5">
        <f>(U13/T13)*100</f>
        <v>13.333333333333334</v>
      </c>
      <c r="O13" s="31">
        <v>0.4</v>
      </c>
      <c r="P13" s="2">
        <v>8507000</v>
      </c>
      <c r="Q13" s="33">
        <v>1</v>
      </c>
      <c r="R13" s="34">
        <v>0.5</v>
      </c>
      <c r="S13" s="26">
        <v>74.400000000000006</v>
      </c>
      <c r="T13" s="8">
        <v>3000000</v>
      </c>
      <c r="U13" s="7">
        <v>400000</v>
      </c>
      <c r="V13" s="28">
        <f t="shared" si="0"/>
        <v>0.5</v>
      </c>
      <c r="W13" s="29" t="s">
        <v>74</v>
      </c>
    </row>
    <row r="14" spans="1:24" ht="14.5" x14ac:dyDescent="0.35">
      <c r="A14" s="19">
        <v>13</v>
      </c>
      <c r="B14" s="19" t="s">
        <v>19</v>
      </c>
      <c r="C14" s="19">
        <v>0.7</v>
      </c>
      <c r="E14" s="19">
        <v>0.2</v>
      </c>
      <c r="G14" s="19">
        <v>0.3</v>
      </c>
      <c r="H14" s="19">
        <v>0.5</v>
      </c>
      <c r="I14" s="19">
        <v>0.1</v>
      </c>
      <c r="J14" s="19">
        <v>0.1</v>
      </c>
      <c r="K14" s="10">
        <v>0.5</v>
      </c>
      <c r="L14" s="31">
        <v>1E-3</v>
      </c>
      <c r="M14" s="31">
        <v>0.8</v>
      </c>
      <c r="N14" s="38">
        <v>25</v>
      </c>
      <c r="O14" s="31">
        <v>0.4</v>
      </c>
      <c r="P14" s="32">
        <v>6761000</v>
      </c>
      <c r="Q14" s="33">
        <v>1</v>
      </c>
      <c r="R14" s="34">
        <v>0</v>
      </c>
      <c r="S14" s="26">
        <v>72.53</v>
      </c>
      <c r="T14" s="27" t="s">
        <v>58</v>
      </c>
      <c r="U14" s="27" t="s">
        <v>58</v>
      </c>
      <c r="V14" s="28">
        <f t="shared" si="0"/>
        <v>0.1</v>
      </c>
      <c r="W14" s="36" t="s">
        <v>56</v>
      </c>
    </row>
    <row r="15" spans="1:24" ht="14.5" x14ac:dyDescent="0.35">
      <c r="A15" s="19">
        <v>14</v>
      </c>
      <c r="B15" s="19" t="s">
        <v>18</v>
      </c>
      <c r="C15" s="19">
        <v>0.6</v>
      </c>
      <c r="E15" s="19">
        <v>0.7</v>
      </c>
      <c r="G15" s="19">
        <v>0.2</v>
      </c>
      <c r="H15" s="19">
        <v>0.5</v>
      </c>
      <c r="I15" s="19">
        <v>0.1</v>
      </c>
      <c r="J15" s="19">
        <v>0.1</v>
      </c>
      <c r="K15" s="10">
        <v>0.8</v>
      </c>
      <c r="L15" s="31">
        <v>1E-3</v>
      </c>
      <c r="M15" s="31">
        <v>0.5</v>
      </c>
      <c r="N15" s="32" t="s">
        <v>58</v>
      </c>
      <c r="O15" s="31">
        <v>0.4</v>
      </c>
      <c r="P15" s="32">
        <v>6761000</v>
      </c>
      <c r="Q15" s="33">
        <v>1</v>
      </c>
      <c r="R15" s="34">
        <v>0.5</v>
      </c>
      <c r="S15" s="26">
        <v>72.02</v>
      </c>
      <c r="T15" s="27">
        <v>1000000</v>
      </c>
      <c r="U15" s="27" t="s">
        <v>58</v>
      </c>
      <c r="V15" s="28">
        <f t="shared" si="0"/>
        <v>0.1</v>
      </c>
      <c r="W15" s="29" t="s">
        <v>70</v>
      </c>
    </row>
    <row r="16" spans="1:24" ht="14.5" x14ac:dyDescent="0.35">
      <c r="A16" s="19">
        <v>15</v>
      </c>
      <c r="B16" s="19" t="s">
        <v>39</v>
      </c>
      <c r="C16" s="19">
        <v>7.4</v>
      </c>
      <c r="E16" s="19">
        <v>4.9000000000000004</v>
      </c>
      <c r="F16" s="19">
        <v>6.6</v>
      </c>
      <c r="G16" s="19">
        <v>3.2</v>
      </c>
      <c r="I16" s="19">
        <v>3.3</v>
      </c>
      <c r="J16" s="19">
        <v>4.9000000000000004</v>
      </c>
      <c r="K16" s="10">
        <v>0.5</v>
      </c>
      <c r="L16" s="31">
        <v>0.17</v>
      </c>
      <c r="M16" s="31">
        <v>0.5</v>
      </c>
      <c r="N16" s="32" t="s">
        <v>58</v>
      </c>
      <c r="O16" s="31">
        <v>0.4</v>
      </c>
      <c r="P16" s="32">
        <v>6213000</v>
      </c>
      <c r="Q16" s="33">
        <v>1</v>
      </c>
      <c r="R16" s="34">
        <v>0.5</v>
      </c>
      <c r="S16" s="26">
        <v>71.28</v>
      </c>
      <c r="T16" s="27" t="s">
        <v>58</v>
      </c>
      <c r="U16" s="27" t="s">
        <v>58</v>
      </c>
      <c r="V16" s="28">
        <f t="shared" si="0"/>
        <v>3.3</v>
      </c>
      <c r="W16" s="39" t="s">
        <v>52</v>
      </c>
    </row>
    <row r="17" spans="1:25" ht="14.5" x14ac:dyDescent="0.35">
      <c r="A17" s="19">
        <f t="shared" ref="A17:A23" si="1">A16+1</f>
        <v>16</v>
      </c>
      <c r="B17" s="19" t="s">
        <v>7</v>
      </c>
      <c r="C17" s="19">
        <v>8.8000000000000007</v>
      </c>
      <c r="D17" s="19">
        <v>0</v>
      </c>
      <c r="G17" s="19">
        <v>4.2</v>
      </c>
      <c r="I17" s="19">
        <v>2.7</v>
      </c>
      <c r="J17" s="19">
        <v>4.9000000000000004</v>
      </c>
      <c r="K17" s="10">
        <v>0.8</v>
      </c>
      <c r="L17" s="31">
        <v>0.17</v>
      </c>
      <c r="M17" s="31">
        <v>0.4</v>
      </c>
      <c r="N17" s="5">
        <f>(U17/T17)*100</f>
        <v>5.89</v>
      </c>
      <c r="O17" s="31">
        <v>0.4</v>
      </c>
      <c r="P17" s="32">
        <v>6213000</v>
      </c>
      <c r="Q17" s="33">
        <v>1</v>
      </c>
      <c r="R17" s="34">
        <v>0.5</v>
      </c>
      <c r="S17" s="26">
        <v>70.58</v>
      </c>
      <c r="T17" s="7">
        <v>1000000</v>
      </c>
      <c r="U17" s="7">
        <v>58900</v>
      </c>
      <c r="V17" s="28">
        <f t="shared" si="0"/>
        <v>2.7</v>
      </c>
      <c r="W17" s="29" t="s">
        <v>80</v>
      </c>
    </row>
    <row r="18" spans="1:25" ht="14.5" x14ac:dyDescent="0.35">
      <c r="A18" s="19">
        <f t="shared" si="1"/>
        <v>17</v>
      </c>
      <c r="B18" s="19" t="s">
        <v>11</v>
      </c>
      <c r="C18" s="19">
        <v>0.8</v>
      </c>
      <c r="E18" s="19">
        <v>1</v>
      </c>
      <c r="F18" s="19">
        <v>0.9</v>
      </c>
      <c r="G18" s="19">
        <v>0.2</v>
      </c>
      <c r="H18" s="19">
        <v>4.3</v>
      </c>
      <c r="I18" s="19">
        <v>0.7</v>
      </c>
      <c r="J18" s="19">
        <v>0.6</v>
      </c>
      <c r="K18" s="10">
        <v>0.17</v>
      </c>
      <c r="L18" s="31">
        <v>0.1</v>
      </c>
      <c r="M18" s="31">
        <v>0.5</v>
      </c>
      <c r="N18" s="32" t="s">
        <v>58</v>
      </c>
      <c r="O18" s="31">
        <v>0.4</v>
      </c>
      <c r="P18" s="32">
        <v>6761000</v>
      </c>
      <c r="Q18" s="33">
        <v>1</v>
      </c>
      <c r="R18" s="34">
        <v>0.5</v>
      </c>
      <c r="S18" s="26">
        <v>69.040000000000006</v>
      </c>
      <c r="T18" s="27" t="s">
        <v>77</v>
      </c>
      <c r="U18" s="27" t="s">
        <v>58</v>
      </c>
      <c r="V18" s="28">
        <f t="shared" si="0"/>
        <v>0.7</v>
      </c>
      <c r="W18" s="29" t="s">
        <v>78</v>
      </c>
    </row>
    <row r="19" spans="1:25" ht="14.5" x14ac:dyDescent="0.35">
      <c r="A19" s="19">
        <f t="shared" si="1"/>
        <v>18</v>
      </c>
      <c r="B19" s="19" t="s">
        <v>10</v>
      </c>
      <c r="C19" s="19">
        <v>0.6</v>
      </c>
      <c r="D19" s="19">
        <v>0.8</v>
      </c>
      <c r="E19" s="19">
        <v>4.9000000000000004</v>
      </c>
      <c r="F19" s="19">
        <v>0.7</v>
      </c>
      <c r="G19" s="19">
        <v>2.6</v>
      </c>
      <c r="H19" s="19">
        <v>2.4</v>
      </c>
      <c r="I19" s="19">
        <v>0.9</v>
      </c>
      <c r="J19" s="19">
        <v>0.9</v>
      </c>
      <c r="K19" s="10">
        <v>0.5</v>
      </c>
      <c r="L19" s="31">
        <v>0.1</v>
      </c>
      <c r="M19" s="31">
        <v>0.6</v>
      </c>
      <c r="N19" s="32" t="s">
        <v>75</v>
      </c>
      <c r="O19" s="31">
        <v>0.4</v>
      </c>
      <c r="P19" s="32">
        <v>6761000</v>
      </c>
      <c r="Q19" s="33">
        <v>1</v>
      </c>
      <c r="R19" s="34">
        <v>0</v>
      </c>
      <c r="S19" s="26">
        <v>68.319999999999993</v>
      </c>
      <c r="T19" s="27" t="s">
        <v>58</v>
      </c>
      <c r="U19" s="27" t="s">
        <v>58</v>
      </c>
      <c r="V19" s="28">
        <f t="shared" si="0"/>
        <v>0.9</v>
      </c>
      <c r="W19" s="29" t="s">
        <v>76</v>
      </c>
    </row>
    <row r="20" spans="1:25" ht="14.5" x14ac:dyDescent="0.35">
      <c r="A20" s="19">
        <f t="shared" si="1"/>
        <v>19</v>
      </c>
      <c r="B20" s="19" t="s">
        <v>27</v>
      </c>
      <c r="C20" s="19">
        <v>3.5</v>
      </c>
      <c r="I20" s="19">
        <v>2</v>
      </c>
      <c r="J20" s="19">
        <v>3.5</v>
      </c>
      <c r="K20" s="10">
        <v>0.17</v>
      </c>
      <c r="L20" s="31">
        <v>0.17</v>
      </c>
      <c r="M20" s="31">
        <v>0.4</v>
      </c>
      <c r="N20" s="5">
        <f>(U20/T20)*100</f>
        <v>1</v>
      </c>
      <c r="O20" s="31">
        <v>0.4</v>
      </c>
      <c r="P20" s="32">
        <v>6213000</v>
      </c>
      <c r="Q20" s="33">
        <v>1</v>
      </c>
      <c r="R20" s="34">
        <v>0.5</v>
      </c>
      <c r="S20" s="26">
        <v>67.05</v>
      </c>
      <c r="T20" s="7">
        <v>500000</v>
      </c>
      <c r="U20" s="7">
        <v>5000</v>
      </c>
      <c r="V20" s="28">
        <f t="shared" si="0"/>
        <v>2</v>
      </c>
      <c r="W20" s="29" t="s">
        <v>68</v>
      </c>
    </row>
    <row r="21" spans="1:25" ht="14.5" x14ac:dyDescent="0.35">
      <c r="A21" s="19">
        <f t="shared" si="1"/>
        <v>20</v>
      </c>
      <c r="B21" s="19" t="s">
        <v>37</v>
      </c>
      <c r="C21" s="19">
        <v>2.8</v>
      </c>
      <c r="D21" s="19">
        <v>0</v>
      </c>
      <c r="E21" s="19">
        <v>0.4</v>
      </c>
      <c r="G21" s="19">
        <v>1.1000000000000001</v>
      </c>
      <c r="I21" s="19">
        <v>2.1</v>
      </c>
      <c r="J21" s="19">
        <v>1.9</v>
      </c>
      <c r="K21" s="10">
        <v>0.99</v>
      </c>
      <c r="L21" s="31">
        <v>0.15</v>
      </c>
      <c r="M21" s="31">
        <v>0.2</v>
      </c>
      <c r="N21" s="5">
        <f>(U21/T21)*100</f>
        <v>3.7254901960784313E-2</v>
      </c>
      <c r="O21" s="31">
        <v>0.4</v>
      </c>
      <c r="P21" s="32">
        <v>6761000</v>
      </c>
      <c r="Q21" s="33">
        <v>1</v>
      </c>
      <c r="R21" s="34">
        <v>0.5</v>
      </c>
      <c r="S21" s="26">
        <v>66.77</v>
      </c>
      <c r="T21" s="7">
        <v>153000000</v>
      </c>
      <c r="U21" s="7">
        <v>57000</v>
      </c>
      <c r="V21" s="28">
        <f t="shared" si="0"/>
        <v>2.1</v>
      </c>
      <c r="W21" s="29" t="s">
        <v>65</v>
      </c>
    </row>
    <row r="22" spans="1:25" ht="14.5" x14ac:dyDescent="0.35">
      <c r="A22" s="19">
        <f t="shared" si="1"/>
        <v>21</v>
      </c>
      <c r="B22" s="19" t="s">
        <v>8</v>
      </c>
      <c r="C22" s="19">
        <v>0.1</v>
      </c>
      <c r="G22" s="19">
        <v>0.1</v>
      </c>
      <c r="I22" s="19">
        <v>0.1</v>
      </c>
      <c r="J22" s="19">
        <v>1.1000000000000001</v>
      </c>
      <c r="K22" s="10">
        <v>0.5</v>
      </c>
      <c r="L22" s="31">
        <v>0.15</v>
      </c>
      <c r="M22" s="31">
        <v>0.5</v>
      </c>
      <c r="N22" s="32" t="s">
        <v>58</v>
      </c>
      <c r="O22" s="31">
        <v>0.4</v>
      </c>
      <c r="P22" s="32">
        <v>6761000</v>
      </c>
      <c r="Q22" s="33">
        <v>1</v>
      </c>
      <c r="R22" s="34">
        <v>0</v>
      </c>
      <c r="S22" s="26">
        <v>66.22</v>
      </c>
      <c r="T22" s="27" t="s">
        <v>58</v>
      </c>
      <c r="U22" s="27" t="s">
        <v>58</v>
      </c>
      <c r="V22" s="28">
        <f t="shared" si="0"/>
        <v>0.1</v>
      </c>
      <c r="W22" s="39" t="s">
        <v>55</v>
      </c>
    </row>
    <row r="23" spans="1:25" ht="14.5" x14ac:dyDescent="0.35">
      <c r="A23" s="19">
        <f t="shared" si="1"/>
        <v>22</v>
      </c>
      <c r="B23" s="19" t="s">
        <v>0</v>
      </c>
      <c r="C23" s="19">
        <v>5</v>
      </c>
      <c r="E23" s="19">
        <v>4.4000000000000004</v>
      </c>
      <c r="I23" s="19">
        <v>2.6</v>
      </c>
      <c r="J23" s="19">
        <v>5.4</v>
      </c>
      <c r="K23" s="10">
        <v>0.1</v>
      </c>
      <c r="L23" s="31">
        <v>0.8</v>
      </c>
      <c r="M23" s="31">
        <v>0.2</v>
      </c>
      <c r="N23" s="38">
        <f>(U23/T23)*100</f>
        <v>1</v>
      </c>
      <c r="O23" s="31">
        <v>0.4</v>
      </c>
      <c r="P23" s="32">
        <v>6213000</v>
      </c>
      <c r="Q23" s="33">
        <v>1</v>
      </c>
      <c r="R23" s="34">
        <v>0.5</v>
      </c>
      <c r="S23" s="26">
        <v>65.430000000000007</v>
      </c>
      <c r="T23" s="7">
        <v>4000</v>
      </c>
      <c r="U23" s="7">
        <v>40</v>
      </c>
      <c r="V23" s="28">
        <f t="shared" si="0"/>
        <v>2.6</v>
      </c>
      <c r="W23" s="39" t="s">
        <v>52</v>
      </c>
    </row>
    <row r="24" spans="1:25" ht="14.5" x14ac:dyDescent="0.35">
      <c r="A24" s="19">
        <v>23</v>
      </c>
      <c r="B24" s="19" t="s">
        <v>15</v>
      </c>
      <c r="C24" s="19">
        <v>0.1</v>
      </c>
      <c r="E24" s="19">
        <v>0.2</v>
      </c>
      <c r="I24" s="19">
        <v>0.1</v>
      </c>
      <c r="J24" s="19">
        <v>0.1</v>
      </c>
      <c r="K24" s="10">
        <v>0.5</v>
      </c>
      <c r="L24" s="31">
        <v>1E-3</v>
      </c>
      <c r="M24" s="31">
        <v>0.5</v>
      </c>
      <c r="N24" s="32" t="s">
        <v>58</v>
      </c>
      <c r="O24" s="31">
        <v>0.4</v>
      </c>
      <c r="P24" s="32">
        <v>6761000</v>
      </c>
      <c r="Q24" s="33">
        <v>1</v>
      </c>
      <c r="R24" s="34">
        <v>0</v>
      </c>
      <c r="S24" s="26">
        <v>65.39</v>
      </c>
      <c r="T24" s="27" t="s">
        <v>58</v>
      </c>
      <c r="U24" s="27" t="s">
        <v>58</v>
      </c>
      <c r="V24" s="28">
        <f t="shared" si="0"/>
        <v>0.1</v>
      </c>
      <c r="W24" s="39" t="s">
        <v>57</v>
      </c>
    </row>
    <row r="25" spans="1:25" ht="14.5" x14ac:dyDescent="0.35">
      <c r="A25" s="19">
        <v>24</v>
      </c>
      <c r="B25" s="19" t="s">
        <v>13</v>
      </c>
      <c r="C25" s="19">
        <v>0.1</v>
      </c>
      <c r="E25" s="19">
        <v>0.1</v>
      </c>
      <c r="F25" s="19">
        <v>0.1</v>
      </c>
      <c r="H25" s="19">
        <v>0.1</v>
      </c>
      <c r="I25" s="19">
        <v>0.1</v>
      </c>
      <c r="J25" s="19">
        <v>0.1</v>
      </c>
      <c r="K25" s="10">
        <v>0.5</v>
      </c>
      <c r="L25" s="31">
        <v>1E-3</v>
      </c>
      <c r="M25" s="31">
        <v>0.5</v>
      </c>
      <c r="N25" s="32" t="s">
        <v>58</v>
      </c>
      <c r="O25" s="31">
        <v>0.4</v>
      </c>
      <c r="P25" s="32">
        <v>6761000</v>
      </c>
      <c r="Q25" s="33">
        <v>1</v>
      </c>
      <c r="R25" s="34">
        <v>0</v>
      </c>
      <c r="S25" s="26">
        <v>65.39</v>
      </c>
      <c r="T25" s="27" t="s">
        <v>58</v>
      </c>
      <c r="U25" s="27" t="s">
        <v>58</v>
      </c>
      <c r="V25" s="28">
        <f t="shared" si="0"/>
        <v>0.1</v>
      </c>
      <c r="W25" s="39" t="s">
        <v>55</v>
      </c>
    </row>
    <row r="26" spans="1:25" ht="14.5" x14ac:dyDescent="0.35">
      <c r="A26" s="19">
        <v>25</v>
      </c>
      <c r="B26" s="19" t="s">
        <v>14</v>
      </c>
      <c r="C26" s="19">
        <v>0.1</v>
      </c>
      <c r="E26" s="19">
        <v>0.1</v>
      </c>
      <c r="I26" s="19">
        <v>0.1</v>
      </c>
      <c r="J26" s="19">
        <v>0.1</v>
      </c>
      <c r="K26" s="10">
        <v>0.5</v>
      </c>
      <c r="L26" s="31">
        <v>1E-3</v>
      </c>
      <c r="M26" s="31">
        <v>0.5</v>
      </c>
      <c r="N26" s="32" t="s">
        <v>58</v>
      </c>
      <c r="O26" s="31">
        <v>0.4</v>
      </c>
      <c r="P26" s="32">
        <v>6761000</v>
      </c>
      <c r="Q26" s="33">
        <v>1</v>
      </c>
      <c r="R26" s="34">
        <v>0</v>
      </c>
      <c r="S26" s="26">
        <v>65.39</v>
      </c>
      <c r="T26" s="27" t="s">
        <v>58</v>
      </c>
      <c r="U26" s="27" t="s">
        <v>58</v>
      </c>
      <c r="V26" s="28">
        <f t="shared" si="0"/>
        <v>0.1</v>
      </c>
    </row>
    <row r="27" spans="1:25" ht="14.5" x14ac:dyDescent="0.35">
      <c r="A27" s="19">
        <v>26</v>
      </c>
      <c r="B27" s="19" t="s">
        <v>5</v>
      </c>
      <c r="G27" s="19">
        <v>21.7</v>
      </c>
      <c r="I27" s="19">
        <v>2.1</v>
      </c>
      <c r="J27" s="19">
        <v>21.7</v>
      </c>
      <c r="K27" s="10">
        <v>0.8</v>
      </c>
      <c r="L27" s="31">
        <v>0.99</v>
      </c>
      <c r="M27" s="31">
        <v>0.6</v>
      </c>
      <c r="N27" s="38">
        <f>(U27/T27)*100</f>
        <v>13</v>
      </c>
      <c r="O27" s="31">
        <v>0.4</v>
      </c>
      <c r="P27" s="32">
        <v>6761000</v>
      </c>
      <c r="Q27" s="33">
        <v>0.5</v>
      </c>
      <c r="R27" s="34">
        <v>1</v>
      </c>
      <c r="S27" s="26">
        <v>62.88</v>
      </c>
      <c r="T27" s="27">
        <v>5000000</v>
      </c>
      <c r="U27" s="27">
        <v>650000</v>
      </c>
      <c r="V27" s="28">
        <f t="shared" si="0"/>
        <v>2.1</v>
      </c>
      <c r="W27" s="29" t="s">
        <v>85</v>
      </c>
    </row>
    <row r="28" spans="1:25" ht="14.5" x14ac:dyDescent="0.35">
      <c r="A28" s="19">
        <v>27</v>
      </c>
      <c r="B28" s="19" t="s">
        <v>6</v>
      </c>
      <c r="C28" s="19">
        <v>2</v>
      </c>
      <c r="J28" s="19">
        <v>2</v>
      </c>
      <c r="K28" s="10">
        <v>0.17</v>
      </c>
      <c r="L28" s="31">
        <v>0.15</v>
      </c>
      <c r="M28" s="31">
        <v>0.4</v>
      </c>
      <c r="N28" s="1">
        <v>2</v>
      </c>
      <c r="O28" s="31">
        <v>0.4</v>
      </c>
      <c r="P28" s="32">
        <v>6213000</v>
      </c>
      <c r="Q28" s="33">
        <v>1</v>
      </c>
      <c r="R28" s="34">
        <v>0</v>
      </c>
      <c r="S28" s="26">
        <v>61.99</v>
      </c>
      <c r="T28" s="11" t="s">
        <v>44</v>
      </c>
      <c r="U28" s="27" t="s">
        <v>58</v>
      </c>
      <c r="V28" s="28">
        <f t="shared" si="0"/>
        <v>0</v>
      </c>
      <c r="W28" s="12" t="s">
        <v>53</v>
      </c>
    </row>
    <row r="29" spans="1:25" ht="14.5" x14ac:dyDescent="0.35">
      <c r="A29" s="19">
        <v>28</v>
      </c>
      <c r="B29" s="19" t="s">
        <v>89</v>
      </c>
      <c r="C29" s="19">
        <v>0</v>
      </c>
      <c r="D29" s="19">
        <v>0</v>
      </c>
      <c r="E29" s="19">
        <v>0</v>
      </c>
      <c r="G29" s="19">
        <v>0</v>
      </c>
      <c r="H29" s="19">
        <v>0</v>
      </c>
      <c r="J29" s="19">
        <v>0</v>
      </c>
      <c r="K29" s="10">
        <v>0.17</v>
      </c>
      <c r="L29" s="31">
        <v>1E-3</v>
      </c>
      <c r="M29" s="31">
        <v>0.8</v>
      </c>
      <c r="N29" s="5">
        <f>(U29/T29)*100</f>
        <v>30</v>
      </c>
      <c r="O29" s="31">
        <v>0.4</v>
      </c>
      <c r="P29" s="2">
        <v>8851000</v>
      </c>
      <c r="Q29" s="33">
        <v>0.5</v>
      </c>
      <c r="R29" s="34">
        <v>1</v>
      </c>
      <c r="S29" s="26">
        <v>58.58</v>
      </c>
      <c r="T29" s="7">
        <v>68000</v>
      </c>
      <c r="U29" s="7">
        <v>20400</v>
      </c>
      <c r="V29" s="28">
        <f t="shared" si="0"/>
        <v>0</v>
      </c>
      <c r="W29" s="29" t="s">
        <v>73</v>
      </c>
    </row>
    <row r="30" spans="1:25" ht="14.5" x14ac:dyDescent="0.35">
      <c r="A30" s="19">
        <v>29</v>
      </c>
      <c r="B30" s="19" t="s">
        <v>4</v>
      </c>
      <c r="C30" s="19">
        <v>0</v>
      </c>
      <c r="D30" s="19">
        <v>0</v>
      </c>
      <c r="F30" s="19">
        <v>0</v>
      </c>
      <c r="G30" s="19">
        <v>0</v>
      </c>
      <c r="H30" s="19">
        <v>0</v>
      </c>
      <c r="J30" s="19">
        <v>0</v>
      </c>
      <c r="K30" s="10">
        <v>0.17</v>
      </c>
      <c r="L30" s="31">
        <v>1E-3</v>
      </c>
      <c r="M30" s="31">
        <v>0.8</v>
      </c>
      <c r="N30" s="5">
        <f>(U30/T30)*100</f>
        <v>35.294117647058826</v>
      </c>
      <c r="O30" s="31">
        <v>1E-3</v>
      </c>
      <c r="P30" s="2">
        <v>400000</v>
      </c>
      <c r="Q30" s="33">
        <v>0.5</v>
      </c>
      <c r="R30" s="34">
        <v>1</v>
      </c>
      <c r="S30" s="26">
        <v>51.92</v>
      </c>
      <c r="T30" s="7">
        <v>170000</v>
      </c>
      <c r="U30" s="7">
        <v>60000</v>
      </c>
      <c r="V30" s="28">
        <f t="shared" si="0"/>
        <v>0</v>
      </c>
      <c r="W30" s="29" t="s">
        <v>67</v>
      </c>
    </row>
    <row r="31" spans="1:25" ht="14.5" x14ac:dyDescent="0.35">
      <c r="A31" s="19">
        <v>30</v>
      </c>
      <c r="B31" s="19" t="s">
        <v>26</v>
      </c>
      <c r="C31" s="19">
        <v>0</v>
      </c>
      <c r="D31" s="19">
        <v>0</v>
      </c>
      <c r="E31" s="19">
        <v>0</v>
      </c>
      <c r="F31" s="19">
        <v>4</v>
      </c>
      <c r="I31" s="19">
        <v>0</v>
      </c>
      <c r="J31" s="19">
        <v>0.1</v>
      </c>
      <c r="K31" s="10">
        <v>0.1</v>
      </c>
      <c r="L31" s="31">
        <v>1E-3</v>
      </c>
      <c r="M31" s="31">
        <v>0.6</v>
      </c>
      <c r="N31" s="1">
        <v>15</v>
      </c>
      <c r="O31" s="31">
        <v>0.4</v>
      </c>
      <c r="P31" s="32">
        <v>6213000</v>
      </c>
      <c r="Q31" s="33">
        <v>0.5</v>
      </c>
      <c r="R31" s="34">
        <v>0.5</v>
      </c>
      <c r="S31" s="26">
        <v>48.48</v>
      </c>
      <c r="T31" s="11" t="s">
        <v>45</v>
      </c>
      <c r="U31" s="27" t="s">
        <v>58</v>
      </c>
      <c r="V31" s="28">
        <f t="shared" si="0"/>
        <v>0</v>
      </c>
      <c r="W31" s="36" t="s">
        <v>54</v>
      </c>
      <c r="X31" s="1"/>
      <c r="Y31" s="1"/>
    </row>
    <row r="32" spans="1:25" ht="14.5" x14ac:dyDescent="0.35">
      <c r="A32" s="19">
        <v>31</v>
      </c>
      <c r="B32" s="19" t="s">
        <v>1</v>
      </c>
      <c r="C32" s="19">
        <v>2.4</v>
      </c>
      <c r="D32" s="19">
        <v>21</v>
      </c>
      <c r="F32" s="19">
        <v>36</v>
      </c>
      <c r="G32" s="19">
        <v>32.1</v>
      </c>
      <c r="H32" s="19">
        <v>4.4000000000000004</v>
      </c>
      <c r="I32" s="19">
        <v>31.2</v>
      </c>
      <c r="J32" s="19">
        <v>22.8</v>
      </c>
      <c r="K32" s="10">
        <v>0.99</v>
      </c>
      <c r="L32" s="31">
        <v>0.99</v>
      </c>
      <c r="M32" s="31">
        <v>0.2</v>
      </c>
      <c r="N32" s="5">
        <f>(U32/T32)*100</f>
        <v>4.7179487179487174E-3</v>
      </c>
      <c r="O32" s="31">
        <v>0.2</v>
      </c>
      <c r="P32" s="32">
        <v>1132000</v>
      </c>
      <c r="Q32" s="33">
        <v>0.5</v>
      </c>
      <c r="R32" s="34">
        <v>0.5</v>
      </c>
      <c r="S32" s="26">
        <v>46.14</v>
      </c>
      <c r="T32" s="27">
        <v>390000000</v>
      </c>
      <c r="U32" s="27">
        <v>18400</v>
      </c>
      <c r="V32" s="28">
        <f t="shared" si="0"/>
        <v>31.2</v>
      </c>
      <c r="W32" s="39" t="s">
        <v>88</v>
      </c>
      <c r="X32" s="30">
        <v>43004</v>
      </c>
    </row>
    <row r="33" spans="1:23" ht="15" thickBot="1" x14ac:dyDescent="0.4">
      <c r="A33" s="19">
        <v>32</v>
      </c>
      <c r="B33" s="19" t="s">
        <v>2</v>
      </c>
      <c r="C33" s="19">
        <v>7.9</v>
      </c>
      <c r="I33" s="19">
        <v>10.199999999999999</v>
      </c>
      <c r="J33" s="19">
        <v>6.9</v>
      </c>
      <c r="K33" s="40">
        <v>0.8</v>
      </c>
      <c r="L33" s="41">
        <v>0.8</v>
      </c>
      <c r="M33" s="41">
        <v>0.2</v>
      </c>
      <c r="N33" s="6">
        <f>(U33/T33)*100</f>
        <v>2.0149999999999998E-2</v>
      </c>
      <c r="O33" s="41">
        <v>0.4</v>
      </c>
      <c r="P33" s="42">
        <v>6213000</v>
      </c>
      <c r="Q33" s="43">
        <v>0</v>
      </c>
      <c r="R33" s="44">
        <v>0.5</v>
      </c>
      <c r="S33" s="26">
        <v>25.35</v>
      </c>
      <c r="T33" s="7">
        <v>2000000</v>
      </c>
      <c r="U33" s="7">
        <v>403</v>
      </c>
      <c r="V33" s="28">
        <f t="shared" si="0"/>
        <v>10.199999999999999</v>
      </c>
      <c r="W33" s="29" t="s">
        <v>82</v>
      </c>
    </row>
    <row r="34" spans="1:23" ht="13.5" thickTop="1" x14ac:dyDescent="0.3">
      <c r="V34" s="28">
        <f t="shared" si="0"/>
        <v>0</v>
      </c>
    </row>
  </sheetData>
  <autoFilter ref="B1:Y34">
    <sortState ref="B2:Y34">
      <sortCondition descending="1" ref="S1:S34"/>
    </sortState>
  </autoFilter>
  <hyperlinks>
    <hyperlink ref="W2" r:id="rId1" display="http://www.who.int/malaria/en/||GBD 2015 Lancet"/>
    <hyperlink ref="W17" r:id="rId2" display="http://journals.plos.org/plosntds/article?id=10.1371/journal.pntd.0004122//http://journals.plos.org/plosntds/article?id=10.1371/journal.pntd.0003866 || GDB report lancet 2015 (other neglected NTDs)"/>
    <hyperlink ref="W9" r:id="rId3" display="https://www.ncbi.nlm.nih.gov/pubmed/27571754 || GDB report lancet 2015 (other neglected NTDs)"/>
    <hyperlink ref="W31" r:id="rId4"/>
    <hyperlink ref="W14" r:id="rId5"/>
    <hyperlink ref="W11" r:id="rId6" location="bib26//http://journals.plos.org/plosntds/article?id=10.1371/journal.pntd.0005838 " display="http://www.sciencedirect.com/science/article/pii/S1198743X14638635#bib26//http://journals.plos.org/plosntds/article?id=10.1371/journal.pntd.0005838 "/>
    <hyperlink ref="W5" r:id="rId7"/>
    <hyperlink ref="W12" r:id="rId8" display="http://www.who.int/csr/sars/country/table2004_04_21/en/||GBD 2015 Lancet"/>
    <hyperlink ref="W4" r:id="rId9" display="http://www.who.int/mediacentre/factsheets/fs104/en/||GBD 2015 Lancet (HIV/TB)"/>
    <hyperlink ref="W27" r:id="rId10"/>
    <hyperlink ref="W21" r:id="rId11"/>
    <hyperlink ref="W3" r:id="rId12"/>
    <hyperlink ref="W30" r:id="rId13"/>
    <hyperlink ref="W20" r:id="rId14"/>
    <hyperlink ref="W15" r:id="rId15"/>
    <hyperlink ref="W6" r:id="rId16"/>
    <hyperlink ref="W29" r:id="rId17"/>
    <hyperlink ref="W13" r:id="rId18"/>
    <hyperlink ref="W19" r:id="rId19"/>
    <hyperlink ref="W18" r:id="rId20"/>
    <hyperlink ref="W10" r:id="rId21" display="http://www.who.int/ith/diseases/pneumococcal/en/                                        ||GBD 2015 Lancet (meningitis)"/>
    <hyperlink ref="W8" r:id="rId22"/>
    <hyperlink ref="W33" r:id="rId23" display="http://currents.plos.org/outbreaks/article/excess-mortality-related-to-chikungunya-epidemics-in-the-context-of-co-circulation-of-other-arboviruses-in-brazil/                                                                   || GDB report lancet 2015 (other neglected NTDs)"/>
    <hyperlink ref="W7" r:id="rId24"/>
  </hyperlinks>
  <pageMargins left="0.7" right="0.7" top="0.75" bottom="0.75" header="0.3" footer="0.3"/>
  <pageSetup paperSize="9" orientation="portrait" r:id="rId25"/>
  <legacy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Sabine Dittrich</dc:creator>
  <cp:lastModifiedBy>Sabine Dittrich</cp:lastModifiedBy>
  <dcterms:created xsi:type="dcterms:W3CDTF">2017-09-26T08:00:22Z</dcterms:created>
  <dcterms:modified xsi:type="dcterms:W3CDTF">2019-12-16T15:59:35Z</dcterms:modified>
</cp:coreProperties>
</file>